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OH-DC01\FolderRedirections\cathy\My Documents\Budget\2025 Budget\"/>
    </mc:Choice>
  </mc:AlternateContent>
  <xr:revisionPtr revIDLastSave="0" documentId="13_ncr:1_{0043C927-FBD8-4574-B0FA-972BD17B219D}" xr6:coauthVersionLast="47" xr6:coauthVersionMax="47" xr10:uidLastSave="{00000000-0000-0000-0000-000000000000}"/>
  <bookViews>
    <workbookView xWindow="-108" yWindow="-108" windowWidth="23256" windowHeight="12456" xr2:uid="{E79ED5D4-93C6-4B6B-8E23-EBFD12A9EF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H51" i="1" s="1"/>
  <c r="J2" i="1" s="1"/>
  <c r="P49" i="1"/>
  <c r="N49" i="1"/>
  <c r="L49" i="1"/>
  <c r="J49" i="1"/>
  <c r="P47" i="1"/>
  <c r="N47" i="1"/>
  <c r="L47" i="1"/>
  <c r="J47" i="1"/>
  <c r="H47" i="1"/>
  <c r="E42" i="1"/>
  <c r="B39" i="1"/>
  <c r="D35" i="1" s="1"/>
  <c r="D39" i="1" s="1"/>
  <c r="F35" i="1" s="1"/>
  <c r="F39" i="1" s="1"/>
  <c r="H35" i="1" s="1"/>
  <c r="H39" i="1" s="1"/>
  <c r="J35" i="1" s="1"/>
  <c r="J39" i="1" s="1"/>
  <c r="L35" i="1" s="1"/>
  <c r="L39" i="1" s="1"/>
  <c r="N35" i="1" s="1"/>
  <c r="N39" i="1" s="1"/>
  <c r="P35" i="1" s="1"/>
  <c r="P39" i="1" s="1"/>
  <c r="B31" i="1"/>
  <c r="D27" i="1" s="1"/>
  <c r="D31" i="1" s="1"/>
  <c r="F27" i="1" s="1"/>
  <c r="F31" i="1" s="1"/>
  <c r="H27" i="1" s="1"/>
  <c r="H31" i="1" s="1"/>
  <c r="J27" i="1" s="1"/>
  <c r="J31" i="1" s="1"/>
  <c r="L27" i="1" s="1"/>
  <c r="L31" i="1" s="1"/>
  <c r="N27" i="1" s="1"/>
  <c r="N31" i="1" s="1"/>
  <c r="P27" i="1" s="1"/>
  <c r="P31" i="1" s="1"/>
  <c r="B23" i="1"/>
  <c r="D20" i="1" s="1"/>
  <c r="D23" i="1" s="1"/>
  <c r="F20" i="1" s="1"/>
  <c r="F23" i="1" s="1"/>
  <c r="H20" i="1" s="1"/>
  <c r="H23" i="1" s="1"/>
  <c r="J20" i="1" s="1"/>
  <c r="J23" i="1" s="1"/>
  <c r="L20" i="1" s="1"/>
  <c r="L23" i="1" s="1"/>
  <c r="N20" i="1" s="1"/>
  <c r="N23" i="1" s="1"/>
  <c r="P20" i="1" s="1"/>
  <c r="P23" i="1" s="1"/>
  <c r="B16" i="1"/>
  <c r="D12" i="1" s="1"/>
  <c r="D16" i="1" s="1"/>
  <c r="F12" i="1" s="1"/>
  <c r="F16" i="1" s="1"/>
  <c r="H12" i="1" s="1"/>
  <c r="H16" i="1" s="1"/>
  <c r="J12" i="1" s="1"/>
  <c r="J16" i="1" s="1"/>
  <c r="L12" i="1" s="1"/>
  <c r="L16" i="1" s="1"/>
  <c r="N12" i="1" s="1"/>
  <c r="N16" i="1" s="1"/>
  <c r="P12" i="1" s="1"/>
  <c r="P16" i="1" s="1"/>
  <c r="B8" i="1"/>
  <c r="D5" i="1" s="1"/>
  <c r="D8" i="1" s="1"/>
  <c r="F5" i="1" s="1"/>
  <c r="F8" i="1" s="1"/>
  <c r="H5" i="1" s="1"/>
  <c r="H8" i="1" s="1"/>
  <c r="J5" i="1" s="1"/>
  <c r="J8" i="1" s="1"/>
  <c r="L5" i="1" s="1"/>
  <c r="L8" i="1" s="1"/>
  <c r="N5" i="1" s="1"/>
  <c r="N8" i="1" s="1"/>
  <c r="P5" i="1" s="1"/>
  <c r="P8" i="1" s="1"/>
  <c r="J51" i="1" l="1"/>
  <c r="L2" i="1" s="1"/>
  <c r="L51" i="1" s="1"/>
  <c r="N2" i="1" s="1"/>
  <c r="N51" i="1" s="1"/>
  <c r="P2" i="1" s="1"/>
  <c r="P51" i="1" s="1"/>
</calcChain>
</file>

<file path=xl/sharedStrings.xml><?xml version="1.0" encoding="utf-8"?>
<sst xmlns="http://schemas.openxmlformats.org/spreadsheetml/2006/main" count="39" uniqueCount="21">
  <si>
    <t xml:space="preserve">Sanitation </t>
  </si>
  <si>
    <t>Beginning Balance</t>
  </si>
  <si>
    <t>Expenditures</t>
  </si>
  <si>
    <t>Capital Contribution</t>
  </si>
  <si>
    <t>Ending Balance</t>
  </si>
  <si>
    <t>Admin &amp; Buildings</t>
  </si>
  <si>
    <t>Police</t>
  </si>
  <si>
    <t>Public Works - Highway</t>
  </si>
  <si>
    <t>Public Works - Parks &amp; Pool</t>
  </si>
  <si>
    <t>Grant Reimbursement</t>
  </si>
  <si>
    <t>Grant</t>
  </si>
  <si>
    <t>Income</t>
  </si>
  <si>
    <t>Interest</t>
  </si>
  <si>
    <t>Sale of Assets</t>
  </si>
  <si>
    <t>Developer Recreation fees</t>
  </si>
  <si>
    <t>Total  Income</t>
  </si>
  <si>
    <t>Fund Balance 1/1</t>
  </si>
  <si>
    <t>Fund Balance 12/31</t>
  </si>
  <si>
    <t>Annual Expenses</t>
  </si>
  <si>
    <t>Adopted 12/2/24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</si>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</sst>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0" fontId="2" fillId="0" borderId="0" xfId="0" applyFont="1"/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2" xfId="1" applyFont="1" applyBorder="1"/>
    <xf numFmtId="0" fontId="0" fillId="0" borderId="2" xfId="0" applyBorder="1"/>
    <xf numFmtId="44" fontId="0" fillId="0" borderId="0" xfId="1" applyFont="1" applyBorder="1"/>
    <xf numFmtId="44" fontId="2" fillId="0" borderId="0" xfId="1" applyFont="1" applyAlignment="1">
      <alignment horizontal="center"/>
    </xf>
    <xf numFmtId="44" fontId="2" fillId="0" borderId="0" xfId="1" applyFont="1"/>
    <xf numFmtId="44" fontId="2" fillId="0" borderId="0" xfId="0" applyNumberFormat="1" applyFon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DF2A-4A7B-45B4-9F42-3B96BC1B146A}">
  <dimension ref="A1:P56"/>
  <sheetViews>
    <sheetView tabSelected="1" zoomScaleNormal="100" workbookViewId="0">
      <selection activeCell="J14" sqref="J14"/>
    </sheetView>
  </sheetViews>
  <sheetFormatPr defaultRowHeight="14.4" x14ac:dyDescent="0.3"/>
  <cols>
    <col min="1" max="1" width="23.77734375" customWidth="1"/>
    <col min="2" max="2" width="14.44140625" style="1" bestFit="1" customWidth="1"/>
    <col min="3" max="3" width="3.33203125" customWidth="1"/>
    <col min="4" max="4" width="14.6640625" customWidth="1"/>
    <col min="5" max="5" width="2.5546875" customWidth="1"/>
    <col min="6" max="6" width="14.33203125" customWidth="1"/>
    <col min="7" max="7" width="3.33203125" customWidth="1"/>
    <col min="8" max="8" width="15.21875" customWidth="1"/>
    <col min="9" max="9" width="2.77734375" customWidth="1"/>
    <col min="10" max="10" width="13.88671875" bestFit="1" customWidth="1"/>
    <col min="11" max="11" width="2.77734375" customWidth="1"/>
    <col min="12" max="12" width="13.21875" bestFit="1" customWidth="1"/>
    <col min="13" max="13" width="2.77734375" customWidth="1"/>
    <col min="14" max="14" width="13.21875" bestFit="1" customWidth="1"/>
    <col min="15" max="15" width="2.77734375" customWidth="1"/>
    <col min="16" max="16" width="13.21875" bestFit="1" customWidth="1"/>
  </cols>
  <sheetData>
    <row r="1" spans="1:16" x14ac:dyDescent="0.3">
      <c r="B1" s="5">
        <v>2022</v>
      </c>
      <c r="C1" s="4"/>
      <c r="D1" s="6">
        <v>2023</v>
      </c>
      <c r="E1" s="4"/>
      <c r="F1" s="6">
        <v>2024</v>
      </c>
      <c r="G1" s="4"/>
      <c r="H1" s="6">
        <v>2025</v>
      </c>
      <c r="I1" s="6"/>
      <c r="J1" s="6">
        <v>2026</v>
      </c>
      <c r="K1" s="4"/>
      <c r="L1" s="6">
        <v>2027</v>
      </c>
      <c r="N1" s="6">
        <v>2028</v>
      </c>
      <c r="O1" s="6"/>
      <c r="P1" s="6">
        <v>2029</v>
      </c>
    </row>
    <row r="2" spans="1:16" x14ac:dyDescent="0.3">
      <c r="A2" t="s">
        <v>16</v>
      </c>
      <c r="B2" s="5"/>
      <c r="C2" s="4"/>
      <c r="D2" s="6"/>
      <c r="E2" s="4"/>
      <c r="F2" s="6"/>
      <c r="G2" s="4"/>
      <c r="H2" s="10">
        <v>1193973</v>
      </c>
      <c r="I2" s="10"/>
      <c r="J2" s="10">
        <f>SUM(H51)</f>
        <v>883099</v>
      </c>
      <c r="K2" s="11"/>
      <c r="L2" s="10">
        <f>SUM(J51)</f>
        <v>474849</v>
      </c>
      <c r="M2" s="1"/>
      <c r="N2" s="10">
        <f>SUM(L51)</f>
        <v>-182151</v>
      </c>
      <c r="O2" s="10"/>
      <c r="P2" s="10">
        <f>SUM(N51)</f>
        <v>-94151</v>
      </c>
    </row>
    <row r="3" spans="1:16" x14ac:dyDescent="0.3">
      <c r="B3" s="5"/>
      <c r="C3" s="4"/>
      <c r="D3" s="6"/>
      <c r="E3" s="4"/>
      <c r="F3" s="6"/>
      <c r="G3" s="4"/>
      <c r="H3" s="6"/>
      <c r="I3" s="6"/>
      <c r="J3" s="6"/>
      <c r="K3" s="4"/>
      <c r="L3" s="6"/>
      <c r="N3" s="6"/>
      <c r="O3" s="6"/>
      <c r="P3" s="6"/>
    </row>
    <row r="4" spans="1:16" x14ac:dyDescent="0.3">
      <c r="A4" s="4" t="s">
        <v>5</v>
      </c>
    </row>
    <row r="5" spans="1:16" x14ac:dyDescent="0.3">
      <c r="A5" t="s">
        <v>1</v>
      </c>
      <c r="B5" s="1">
        <v>63694</v>
      </c>
      <c r="D5" s="1">
        <f>SUM(B8)</f>
        <v>25114.550000000003</v>
      </c>
      <c r="F5" s="2">
        <f>SUM(D8)</f>
        <v>12332.550000000003</v>
      </c>
      <c r="H5" s="2">
        <f>SUM(F8)</f>
        <v>10185.790000000003</v>
      </c>
      <c r="J5" s="2">
        <f>SUM(H8)</f>
        <v>20185.79</v>
      </c>
      <c r="L5" s="2">
        <f>SUM(J8)</f>
        <v>-2814.2099999999991</v>
      </c>
      <c r="N5" s="2">
        <f>SUM(L8)</f>
        <v>7185.7900000000009</v>
      </c>
      <c r="P5" s="2">
        <f>SUM(N8)</f>
        <v>17185.79</v>
      </c>
    </row>
    <row r="6" spans="1:16" x14ac:dyDescent="0.3">
      <c r="A6" t="s">
        <v>2</v>
      </c>
      <c r="B6" s="1">
        <v>-48579.45</v>
      </c>
      <c r="D6" s="1">
        <v>-22782</v>
      </c>
      <c r="F6" s="1">
        <v>-2146.7600000000002</v>
      </c>
      <c r="H6" s="1">
        <v>0</v>
      </c>
      <c r="I6" s="1"/>
      <c r="J6" s="1">
        <v>-33000</v>
      </c>
      <c r="K6" s="1"/>
      <c r="L6" s="1">
        <v>0</v>
      </c>
      <c r="M6" s="1"/>
      <c r="N6" s="1">
        <v>0</v>
      </c>
      <c r="O6" s="1"/>
      <c r="P6" s="1">
        <v>-114000</v>
      </c>
    </row>
    <row r="7" spans="1:16" x14ac:dyDescent="0.3">
      <c r="A7" t="s">
        <v>3</v>
      </c>
      <c r="B7" s="3">
        <v>10000</v>
      </c>
      <c r="D7" s="3">
        <v>10000</v>
      </c>
      <c r="F7" s="3">
        <v>0</v>
      </c>
      <c r="H7" s="1">
        <v>10000</v>
      </c>
      <c r="J7" s="1">
        <v>10000</v>
      </c>
      <c r="L7" s="1">
        <v>10000</v>
      </c>
      <c r="M7" s="1"/>
      <c r="N7" s="1">
        <v>10000</v>
      </c>
      <c r="O7" s="1"/>
      <c r="P7" s="1">
        <v>10000</v>
      </c>
    </row>
    <row r="8" spans="1:16" x14ac:dyDescent="0.3">
      <c r="A8" t="s">
        <v>4</v>
      </c>
      <c r="B8" s="1">
        <f>SUM(B5:B7)</f>
        <v>25114.550000000003</v>
      </c>
      <c r="D8" s="1">
        <f>SUM(D5:D7)</f>
        <v>12332.550000000003</v>
      </c>
      <c r="F8" s="2">
        <f>SUM(F5:F7)</f>
        <v>10185.790000000003</v>
      </c>
      <c r="H8" s="2">
        <f>SUM(H5:H7)</f>
        <v>20185.79</v>
      </c>
      <c r="J8" s="2">
        <f>SUM(J5:J7)</f>
        <v>-2814.2099999999991</v>
      </c>
      <c r="L8" s="2">
        <f>SUM(L5:L7)</f>
        <v>7185.7900000000009</v>
      </c>
      <c r="N8" s="2">
        <f>SUM(N5:N7)</f>
        <v>17185.79</v>
      </c>
      <c r="P8" s="2">
        <f>SUM(P5:P7)</f>
        <v>-86814.209999999992</v>
      </c>
    </row>
    <row r="9" spans="1:16" x14ac:dyDescent="0.3">
      <c r="D9" s="1"/>
    </row>
    <row r="10" spans="1:16" x14ac:dyDescent="0.3">
      <c r="D10" s="1"/>
    </row>
    <row r="11" spans="1:16" x14ac:dyDescent="0.3">
      <c r="A11" s="4" t="s">
        <v>6</v>
      </c>
    </row>
    <row r="12" spans="1:16" x14ac:dyDescent="0.3">
      <c r="A12" t="s">
        <v>1</v>
      </c>
      <c r="B12" s="1">
        <v>86108.74</v>
      </c>
      <c r="D12" s="1">
        <f>SUM(B16)</f>
        <v>105982.36</v>
      </c>
      <c r="F12" s="2">
        <f>SUM(D16)</f>
        <v>25875.61</v>
      </c>
      <c r="H12" s="2">
        <f>SUM(F16)</f>
        <v>7838.7000000000007</v>
      </c>
      <c r="J12" s="2">
        <f>SUM(H16)</f>
        <v>-92161.3</v>
      </c>
      <c r="L12" s="2">
        <f>SUM(J16)</f>
        <v>-115161.29999999999</v>
      </c>
      <c r="N12" s="2">
        <f>SUM(L16)</f>
        <v>-153161.29999999999</v>
      </c>
      <c r="P12" s="2">
        <f>SUM(N16)</f>
        <v>-116161.29999999999</v>
      </c>
    </row>
    <row r="13" spans="1:16" x14ac:dyDescent="0.3">
      <c r="A13" t="s">
        <v>2</v>
      </c>
      <c r="B13" s="1">
        <v>-132519.38</v>
      </c>
      <c r="D13" s="1">
        <v>-179142.75</v>
      </c>
      <c r="F13" s="1">
        <v>-18036.91</v>
      </c>
      <c r="H13" s="1">
        <v>-137000</v>
      </c>
      <c r="I13" s="1"/>
      <c r="J13" s="1">
        <v>-60000</v>
      </c>
      <c r="K13" s="1"/>
      <c r="L13" s="1">
        <v>-75000</v>
      </c>
      <c r="M13" s="1"/>
      <c r="N13" s="1">
        <v>0</v>
      </c>
      <c r="O13" s="1"/>
      <c r="P13" s="1">
        <v>0</v>
      </c>
    </row>
    <row r="14" spans="1:16" x14ac:dyDescent="0.3">
      <c r="A14" t="s">
        <v>9</v>
      </c>
      <c r="B14" s="1">
        <v>115393</v>
      </c>
      <c r="D14" s="1">
        <v>62036</v>
      </c>
      <c r="F14" s="1">
        <v>0</v>
      </c>
      <c r="H14" s="1">
        <v>0</v>
      </c>
      <c r="I14" s="1"/>
      <c r="J14" s="1" t="s">
        <v>20</v>
      </c>
      <c r="K14" s="1"/>
      <c r="L14" s="1">
        <v>0</v>
      </c>
      <c r="M14" s="1"/>
      <c r="N14" s="1">
        <v>0</v>
      </c>
      <c r="O14" s="1"/>
      <c r="P14" s="1">
        <v>0</v>
      </c>
    </row>
    <row r="15" spans="1:16" x14ac:dyDescent="0.3">
      <c r="A15" t="s">
        <v>3</v>
      </c>
      <c r="B15" s="3">
        <v>37000</v>
      </c>
      <c r="D15" s="3">
        <v>37000</v>
      </c>
      <c r="F15" s="3">
        <v>0</v>
      </c>
      <c r="H15" s="1">
        <v>37000</v>
      </c>
      <c r="I15" s="1"/>
      <c r="J15" s="1">
        <v>37000</v>
      </c>
      <c r="K15" s="1"/>
      <c r="L15" s="1">
        <v>37000</v>
      </c>
      <c r="M15" s="1"/>
      <c r="N15" s="1">
        <v>37000</v>
      </c>
      <c r="O15" s="1"/>
      <c r="P15" s="1">
        <v>37000</v>
      </c>
    </row>
    <row r="16" spans="1:16" x14ac:dyDescent="0.3">
      <c r="A16" t="s">
        <v>4</v>
      </c>
      <c r="B16" s="1">
        <f>SUM(B12:B15)</f>
        <v>105982.36</v>
      </c>
      <c r="D16" s="1">
        <f>SUM(D12:D15)</f>
        <v>25875.61</v>
      </c>
      <c r="F16" s="2">
        <f>SUM(F12:F15)</f>
        <v>7838.7000000000007</v>
      </c>
      <c r="H16" s="2">
        <f>SUM(H12:H15)</f>
        <v>-92161.3</v>
      </c>
      <c r="I16" s="1"/>
      <c r="J16" s="2">
        <f>SUM(J12:J15)</f>
        <v>-115161.29999999999</v>
      </c>
      <c r="K16" s="1"/>
      <c r="L16" s="2">
        <f>SUM(L12:L15)</f>
        <v>-153161.29999999999</v>
      </c>
      <c r="M16" s="1"/>
      <c r="N16" s="2">
        <f>SUM(N12:N15)</f>
        <v>-116161.29999999999</v>
      </c>
      <c r="O16" s="1"/>
      <c r="P16" s="2">
        <f>SUM(P12:P15)</f>
        <v>-79161.299999999988</v>
      </c>
    </row>
    <row r="17" spans="1:16" x14ac:dyDescent="0.3">
      <c r="D17" s="1"/>
    </row>
    <row r="18" spans="1:16" x14ac:dyDescent="0.3">
      <c r="D18" s="1"/>
    </row>
    <row r="19" spans="1:16" x14ac:dyDescent="0.3">
      <c r="A19" s="4" t="s">
        <v>0</v>
      </c>
    </row>
    <row r="20" spans="1:16" x14ac:dyDescent="0.3">
      <c r="A20" t="s">
        <v>1</v>
      </c>
      <c r="B20" s="1">
        <v>67734</v>
      </c>
      <c r="D20" s="1">
        <f>SUM(B23)</f>
        <v>66096.899999999994</v>
      </c>
      <c r="F20" s="2">
        <f>SUM(D23)</f>
        <v>68746.899999999994</v>
      </c>
      <c r="H20" s="2">
        <f>SUM(F23)</f>
        <v>64853.02</v>
      </c>
      <c r="J20" s="1">
        <f>SUM(H23)</f>
        <v>94853.01999999999</v>
      </c>
      <c r="K20" s="1"/>
      <c r="L20" s="1">
        <f>SUM(J23)</f>
        <v>-150146.98000000001</v>
      </c>
      <c r="M20" s="1"/>
      <c r="N20" s="1">
        <f>SUM(L23)</f>
        <v>-420146.98</v>
      </c>
      <c r="O20" s="1"/>
      <c r="P20" s="1">
        <f>SUM(N23)</f>
        <v>-460146.98</v>
      </c>
    </row>
    <row r="21" spans="1:16" x14ac:dyDescent="0.3">
      <c r="A21" t="s">
        <v>2</v>
      </c>
      <c r="B21" s="1">
        <v>-11637.1</v>
      </c>
      <c r="D21" s="1">
        <v>-7350</v>
      </c>
      <c r="F21" s="1">
        <v>-3893.88</v>
      </c>
      <c r="H21" s="1">
        <v>0</v>
      </c>
      <c r="J21" s="1">
        <v>-275000</v>
      </c>
      <c r="K21" s="1"/>
      <c r="L21" s="1">
        <v>-300000</v>
      </c>
      <c r="M21" s="1"/>
      <c r="N21" s="1">
        <v>-70000</v>
      </c>
      <c r="O21" s="1"/>
      <c r="P21" s="1">
        <v>-100000</v>
      </c>
    </row>
    <row r="22" spans="1:16" ht="15" thickBot="1" x14ac:dyDescent="0.35">
      <c r="A22" t="s">
        <v>3</v>
      </c>
      <c r="B22" s="3">
        <v>10000</v>
      </c>
      <c r="D22" s="3">
        <v>10000</v>
      </c>
      <c r="F22" s="3">
        <v>0</v>
      </c>
      <c r="H22" s="7">
        <v>30000</v>
      </c>
      <c r="I22" s="8"/>
      <c r="J22" s="7">
        <v>30000</v>
      </c>
      <c r="K22" s="7"/>
      <c r="L22" s="7">
        <v>30000</v>
      </c>
      <c r="M22" s="7"/>
      <c r="N22" s="7">
        <v>30000</v>
      </c>
      <c r="O22" s="7"/>
      <c r="P22" s="7">
        <v>30000</v>
      </c>
    </row>
    <row r="23" spans="1:16" x14ac:dyDescent="0.3">
      <c r="A23" t="s">
        <v>4</v>
      </c>
      <c r="B23" s="1">
        <f>SUM(B20:B22)</f>
        <v>66096.899999999994</v>
      </c>
      <c r="D23" s="1">
        <f>SUM(D20:D22)</f>
        <v>68746.899999999994</v>
      </c>
      <c r="F23" s="2">
        <f>SUM(F20:F22)</f>
        <v>64853.02</v>
      </c>
      <c r="H23" s="2">
        <f>SUM(H20:H22)</f>
        <v>94853.01999999999</v>
      </c>
      <c r="J23" s="2">
        <f>SUM(J20:J22)</f>
        <v>-150146.98000000001</v>
      </c>
      <c r="K23" s="1"/>
      <c r="L23" s="2">
        <f>SUM(L20:L22)</f>
        <v>-420146.98</v>
      </c>
      <c r="M23" s="1"/>
      <c r="N23" s="2">
        <f>SUM(N20:N22)</f>
        <v>-460146.98</v>
      </c>
      <c r="O23" s="1"/>
      <c r="P23" s="2">
        <f>SUM(P20:P22)</f>
        <v>-530146.98</v>
      </c>
    </row>
    <row r="26" spans="1:16" x14ac:dyDescent="0.3">
      <c r="A26" s="4" t="s">
        <v>7</v>
      </c>
    </row>
    <row r="27" spans="1:16" x14ac:dyDescent="0.3">
      <c r="A27" t="s">
        <v>1</v>
      </c>
      <c r="B27" s="1">
        <v>452672</v>
      </c>
      <c r="D27" s="1">
        <f>SUM(B31)</f>
        <v>92292.300000000047</v>
      </c>
      <c r="F27" s="2">
        <f>SUM(D31)</f>
        <v>638430.6100000001</v>
      </c>
      <c r="H27" s="1">
        <f>SUM(F31)</f>
        <v>865968.41000000015</v>
      </c>
      <c r="I27" s="1"/>
      <c r="J27" s="1">
        <f>SUM(H31)</f>
        <v>730968.41000000015</v>
      </c>
      <c r="K27" s="1"/>
      <c r="L27" s="1">
        <f>SUM(J31)</f>
        <v>522968.41000000015</v>
      </c>
      <c r="M27" s="1"/>
      <c r="N27" s="1">
        <f>SUM(L31)</f>
        <v>288968.41000000015</v>
      </c>
      <c r="O27" s="1"/>
      <c r="P27" s="1">
        <f>SUM(N31)</f>
        <v>324968.41000000015</v>
      </c>
    </row>
    <row r="28" spans="1:16" x14ac:dyDescent="0.3">
      <c r="A28" t="s">
        <v>2</v>
      </c>
      <c r="B28" s="1">
        <v>-1377964.7</v>
      </c>
      <c r="D28" s="1">
        <v>-177714.69</v>
      </c>
      <c r="F28" s="1">
        <v>-32462.2</v>
      </c>
      <c r="H28" s="1">
        <v>-171000</v>
      </c>
      <c r="I28" s="1"/>
      <c r="J28" s="1">
        <v>-244000</v>
      </c>
      <c r="K28" s="1"/>
      <c r="L28" s="1">
        <v>-270000</v>
      </c>
      <c r="M28" s="1"/>
      <c r="N28" s="1">
        <v>0</v>
      </c>
      <c r="O28" s="1"/>
      <c r="P28" s="1"/>
    </row>
    <row r="29" spans="1:16" x14ac:dyDescent="0.3">
      <c r="A29" t="s">
        <v>10</v>
      </c>
      <c r="B29" s="1">
        <v>981585</v>
      </c>
      <c r="D29" s="1">
        <v>687853</v>
      </c>
      <c r="F29" s="1">
        <v>260000</v>
      </c>
      <c r="H29" s="1">
        <v>0</v>
      </c>
      <c r="I29" s="1"/>
      <c r="J29" s="1">
        <v>0</v>
      </c>
      <c r="K29" s="1"/>
      <c r="L29" s="1">
        <v>0</v>
      </c>
      <c r="M29" s="1"/>
      <c r="N29" s="1">
        <v>0</v>
      </c>
      <c r="O29" s="1"/>
      <c r="P29" s="1"/>
    </row>
    <row r="30" spans="1:16" ht="15" thickBot="1" x14ac:dyDescent="0.35">
      <c r="A30" t="s">
        <v>3</v>
      </c>
      <c r="B30" s="3">
        <v>36000</v>
      </c>
      <c r="D30" s="3">
        <v>36000</v>
      </c>
      <c r="F30" s="3">
        <v>0</v>
      </c>
      <c r="H30" s="7">
        <v>36000</v>
      </c>
      <c r="I30" s="7"/>
      <c r="J30" s="7">
        <v>36000</v>
      </c>
      <c r="K30" s="7"/>
      <c r="L30" s="7">
        <v>36000</v>
      </c>
      <c r="M30" s="7"/>
      <c r="N30" s="7">
        <v>36000</v>
      </c>
      <c r="O30" s="7"/>
      <c r="P30" s="7">
        <v>36000</v>
      </c>
    </row>
    <row r="31" spans="1:16" x14ac:dyDescent="0.3">
      <c r="A31" t="s">
        <v>4</v>
      </c>
      <c r="B31" s="1">
        <f>SUM(B27:B30)</f>
        <v>92292.300000000047</v>
      </c>
      <c r="D31" s="1">
        <f>SUM(D27:D30)</f>
        <v>638430.6100000001</v>
      </c>
      <c r="F31" s="2">
        <f>SUM(F27:F30)</f>
        <v>865968.41000000015</v>
      </c>
      <c r="H31" s="2">
        <f>SUM(H27:H30)</f>
        <v>730968.41000000015</v>
      </c>
      <c r="I31" s="1"/>
      <c r="J31" s="2">
        <f>SUM(J27:J30)</f>
        <v>522968.41000000015</v>
      </c>
      <c r="K31" s="1"/>
      <c r="L31" s="2">
        <f>SUM(L27:L30)</f>
        <v>288968.41000000015</v>
      </c>
      <c r="M31" s="1"/>
      <c r="N31" s="2">
        <f>SUM(N27:N30)</f>
        <v>324968.41000000015</v>
      </c>
      <c r="O31" s="1"/>
      <c r="P31" s="2">
        <f>SUM(P27:P30)</f>
        <v>360968.41000000015</v>
      </c>
    </row>
    <row r="34" spans="1:16" x14ac:dyDescent="0.3">
      <c r="A34" s="4" t="s">
        <v>8</v>
      </c>
    </row>
    <row r="35" spans="1:16" x14ac:dyDescent="0.3">
      <c r="A35" t="s">
        <v>1</v>
      </c>
      <c r="B35" s="1">
        <v>257235</v>
      </c>
      <c r="D35" s="1">
        <f>SUM(B39)</f>
        <v>-12426.780000000028</v>
      </c>
      <c r="F35" s="2">
        <f>SUM(D39)</f>
        <v>-145633.85999999999</v>
      </c>
      <c r="H35" s="1">
        <f>SUM(F39)</f>
        <v>182102.33000000002</v>
      </c>
      <c r="I35" s="1"/>
      <c r="J35" s="1">
        <f>SUM(H39)</f>
        <v>14102.330000000016</v>
      </c>
      <c r="K35" s="1"/>
      <c r="L35" s="1">
        <f>SUM(J39)</f>
        <v>19102.330000000016</v>
      </c>
      <c r="M35" s="1"/>
      <c r="N35" s="1">
        <f>SUM(L39)</f>
        <v>-130897.66999999998</v>
      </c>
      <c r="O35" s="1"/>
      <c r="P35" s="1">
        <f>SUM(N39)</f>
        <v>-110897.66999999998</v>
      </c>
    </row>
    <row r="36" spans="1:16" x14ac:dyDescent="0.3">
      <c r="A36" t="s">
        <v>2</v>
      </c>
      <c r="B36" s="1">
        <v>-637514.78</v>
      </c>
      <c r="D36" s="1">
        <v>-528600.07999999996</v>
      </c>
      <c r="F36" s="1">
        <v>-19839.810000000001</v>
      </c>
      <c r="H36" s="1">
        <v>-188000</v>
      </c>
      <c r="I36" s="1"/>
      <c r="J36" s="1">
        <v>-15000</v>
      </c>
      <c r="K36" s="1"/>
      <c r="L36" s="1">
        <v>-170000</v>
      </c>
      <c r="M36" s="1"/>
      <c r="N36" s="1">
        <v>0</v>
      </c>
      <c r="O36" s="1"/>
      <c r="P36" s="1">
        <v>0</v>
      </c>
    </row>
    <row r="37" spans="1:16" x14ac:dyDescent="0.3">
      <c r="A37" t="s">
        <v>9</v>
      </c>
      <c r="B37" s="1">
        <v>347853</v>
      </c>
      <c r="D37" s="1">
        <v>375393</v>
      </c>
      <c r="F37" s="1">
        <v>347576</v>
      </c>
      <c r="H37" s="1">
        <v>0</v>
      </c>
      <c r="I37" s="1"/>
      <c r="J37" s="1">
        <v>0</v>
      </c>
      <c r="K37" s="1"/>
      <c r="L37" s="1">
        <v>0</v>
      </c>
      <c r="M37" s="1"/>
      <c r="N37" s="1">
        <v>0</v>
      </c>
      <c r="O37" s="1"/>
      <c r="P37" s="1">
        <v>0</v>
      </c>
    </row>
    <row r="38" spans="1:16" ht="15" thickBot="1" x14ac:dyDescent="0.35">
      <c r="A38" t="s">
        <v>3</v>
      </c>
      <c r="B38" s="3">
        <v>20000</v>
      </c>
      <c r="D38" s="3">
        <v>20000</v>
      </c>
      <c r="F38" s="3">
        <v>0</v>
      </c>
      <c r="H38" s="7">
        <v>20000</v>
      </c>
      <c r="I38" s="7"/>
      <c r="J38" s="7">
        <v>20000</v>
      </c>
      <c r="K38" s="7"/>
      <c r="L38" s="7">
        <v>20000</v>
      </c>
      <c r="M38" s="7"/>
      <c r="N38" s="7">
        <v>20000</v>
      </c>
      <c r="O38" s="7"/>
      <c r="P38" s="7">
        <v>20000</v>
      </c>
    </row>
    <row r="39" spans="1:16" x14ac:dyDescent="0.3">
      <c r="A39" t="s">
        <v>4</v>
      </c>
      <c r="B39" s="1">
        <f>SUM(B35:B38)</f>
        <v>-12426.780000000028</v>
      </c>
      <c r="D39" s="1">
        <f>SUM(D35:D38)</f>
        <v>-145633.85999999999</v>
      </c>
      <c r="F39" s="2">
        <f>SUM(F35:F38)</f>
        <v>182102.33000000002</v>
      </c>
      <c r="H39" s="2">
        <f>SUM(H35:H38)</f>
        <v>14102.330000000016</v>
      </c>
      <c r="I39" s="1"/>
      <c r="J39" s="2">
        <f>SUM(J35:J38)</f>
        <v>19102.330000000016</v>
      </c>
      <c r="K39" s="1"/>
      <c r="L39" s="2">
        <f>SUM(L35:L38)</f>
        <v>-130897.66999999998</v>
      </c>
      <c r="M39" s="1"/>
      <c r="N39" s="2">
        <f>SUM(N35:N38)</f>
        <v>-110897.66999999998</v>
      </c>
      <c r="O39" s="1"/>
      <c r="P39" s="2">
        <f>SUM(P35:P38)</f>
        <v>-90897.669999999984</v>
      </c>
    </row>
    <row r="41" spans="1:16" x14ac:dyDescent="0.3">
      <c r="D41" s="1"/>
    </row>
    <row r="42" spans="1:16" x14ac:dyDescent="0.3">
      <c r="A42" s="4" t="s">
        <v>11</v>
      </c>
      <c r="B42" s="9"/>
      <c r="C42" s="1"/>
      <c r="D42" s="9"/>
      <c r="E42" s="9">
        <f>SUM(G8+G16+G23+G31+G39)</f>
        <v>0</v>
      </c>
      <c r="F42" s="9"/>
      <c r="G42" s="9"/>
      <c r="H42" s="9"/>
    </row>
    <row r="43" spans="1:16" x14ac:dyDescent="0.3">
      <c r="A43" t="s">
        <v>12</v>
      </c>
      <c r="H43" s="1">
        <v>24000</v>
      </c>
      <c r="I43" s="1"/>
      <c r="J43" s="1">
        <v>24000</v>
      </c>
      <c r="K43" s="1"/>
      <c r="L43" s="1">
        <v>24000</v>
      </c>
      <c r="M43" s="1"/>
      <c r="N43" s="1">
        <v>24000</v>
      </c>
      <c r="O43" s="1"/>
      <c r="P43" s="1">
        <v>24000</v>
      </c>
    </row>
    <row r="44" spans="1:16" x14ac:dyDescent="0.3">
      <c r="A44" t="s">
        <v>13</v>
      </c>
      <c r="C44" s="1"/>
      <c r="D44" s="1"/>
      <c r="E44" s="1"/>
      <c r="F44" s="1"/>
      <c r="G44" s="1"/>
      <c r="H44" s="1">
        <v>1000</v>
      </c>
      <c r="I44" s="1"/>
      <c r="J44" s="1">
        <v>1000</v>
      </c>
      <c r="K44" s="1"/>
      <c r="L44" s="1">
        <v>1000</v>
      </c>
      <c r="M44" s="1"/>
      <c r="N44" s="1">
        <v>1000</v>
      </c>
      <c r="O44" s="1"/>
      <c r="P44" s="1">
        <v>1000</v>
      </c>
    </row>
    <row r="45" spans="1:16" x14ac:dyDescent="0.3">
      <c r="A45" t="s">
        <v>14</v>
      </c>
      <c r="H45" s="1">
        <v>27126</v>
      </c>
      <c r="I45" s="1"/>
      <c r="J45" s="1">
        <v>60750</v>
      </c>
      <c r="K45" s="1"/>
      <c r="L45" s="1">
        <v>0</v>
      </c>
      <c r="M45" s="1"/>
      <c r="N45" s="1">
        <v>0</v>
      </c>
      <c r="O45" s="1"/>
      <c r="P45" s="1">
        <v>0</v>
      </c>
    </row>
    <row r="46" spans="1:16" x14ac:dyDescent="0.3">
      <c r="A46" t="s">
        <v>3</v>
      </c>
      <c r="C46" s="1"/>
      <c r="D46" s="1"/>
      <c r="E46" s="1"/>
      <c r="F46" s="1"/>
      <c r="G46" s="1"/>
      <c r="H46" s="1">
        <v>133000</v>
      </c>
      <c r="I46" s="1"/>
      <c r="J46" s="1">
        <v>133000</v>
      </c>
      <c r="K46" s="1"/>
      <c r="L46" s="1">
        <v>133000</v>
      </c>
      <c r="M46" s="1"/>
      <c r="N46" s="1">
        <v>133000</v>
      </c>
      <c r="O46" s="1"/>
      <c r="P46" s="1">
        <v>133000</v>
      </c>
    </row>
    <row r="47" spans="1:16" x14ac:dyDescent="0.3">
      <c r="A47" t="s">
        <v>15</v>
      </c>
      <c r="H47" s="1">
        <f>SUM(H43:H46)</f>
        <v>185126</v>
      </c>
      <c r="I47" s="1"/>
      <c r="J47" s="1">
        <f>SUM(J43:J46)</f>
        <v>218750</v>
      </c>
      <c r="K47" s="1"/>
      <c r="L47" s="1">
        <f>SUM(L43:L46)</f>
        <v>158000</v>
      </c>
      <c r="M47" s="1"/>
      <c r="N47" s="1">
        <f>SUM(N43:N46)</f>
        <v>158000</v>
      </c>
      <c r="O47" s="1"/>
      <c r="P47" s="1">
        <f>SUM(P43:P46)</f>
        <v>158000</v>
      </c>
    </row>
    <row r="49" spans="1:16" x14ac:dyDescent="0.3">
      <c r="A49" t="s">
        <v>18</v>
      </c>
      <c r="H49" s="2">
        <f>SUM(H36+H28+H21+H13+H6)</f>
        <v>-496000</v>
      </c>
      <c r="J49" s="2">
        <f>SUM(J13)+J6+J21+J28+J36</f>
        <v>-627000</v>
      </c>
      <c r="L49" s="2">
        <f>SUM(L13)+L6+L21+L28+L36</f>
        <v>-815000</v>
      </c>
      <c r="N49" s="2">
        <f>SUM(N13)+N6+N21+N28+N36</f>
        <v>-70000</v>
      </c>
      <c r="P49" s="2">
        <f>SUM(P13)+P6+P21+P28+P36</f>
        <v>-214000</v>
      </c>
    </row>
    <row r="51" spans="1:16" x14ac:dyDescent="0.3">
      <c r="A51" s="4" t="s">
        <v>17</v>
      </c>
      <c r="B51" s="11"/>
      <c r="C51" s="4"/>
      <c r="D51" s="4"/>
      <c r="E51" s="4"/>
      <c r="F51" s="4"/>
      <c r="G51" s="4"/>
      <c r="H51" s="12">
        <f>SUM(H2)+H49+H47</f>
        <v>883099</v>
      </c>
      <c r="I51" s="4"/>
      <c r="J51" s="12">
        <f>SUM(J2)+J49+J47</f>
        <v>474849</v>
      </c>
      <c r="K51" s="4"/>
      <c r="L51" s="12">
        <f>SUM(L2)+L49+L47</f>
        <v>-182151</v>
      </c>
      <c r="M51" s="4"/>
      <c r="N51" s="12">
        <f>SUM(N2)+N49+N47</f>
        <v>-94151</v>
      </c>
      <c r="O51" s="4"/>
      <c r="P51" s="12">
        <f>SUM(P2)+P49+P47</f>
        <v>-150151</v>
      </c>
    </row>
    <row r="54" spans="1:16" x14ac:dyDescent="0.3">
      <c r="A54" s="13">
        <v>45596</v>
      </c>
    </row>
    <row r="56" spans="1:16" x14ac:dyDescent="0.3">
      <c r="A56" t="s">
        <v>19</v>
      </c>
    </row>
  </sheetData>
  <printOptions gridLines="1"/>
  <pageMargins left="0.25" right="0.25" top="0.75" bottom="0.75" header="0.3" footer="0.3"/>
  <pageSetup scale="82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Krasnansky</dc:creator>
  <cp:lastModifiedBy>Cathy Hartranft</cp:lastModifiedBy>
  <cp:lastPrinted>2024-12-09T17:22:28Z</cp:lastPrinted>
  <dcterms:created xsi:type="dcterms:W3CDTF">2024-10-29T15:36:11Z</dcterms:created>
  <dcterms:modified xsi:type="dcterms:W3CDTF">2024-12-09T17:22:54Z</dcterms:modified>
</cp:coreProperties>
</file>